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cuelanacionaldejudicatura.sharepoint.com/sites/ComprasyContrataciones/Documentos compartidos/Compras Menores/23. Mantenimiento eléctricos y de aires acondicionados - ENJ-GAF-CM-2025-023/Anexos/"/>
    </mc:Choice>
  </mc:AlternateContent>
  <xr:revisionPtr revIDLastSave="477" documentId="13_ncr:1_{1438BA0E-BD78-43E6-9C80-2CC00962CFF4}" xr6:coauthVersionLast="47" xr6:coauthVersionMax="47" xr10:uidLastSave="{93A78323-2630-4FD7-88B0-E8F61D4B293B}"/>
  <bookViews>
    <workbookView xWindow="-120" yWindow="-120" windowWidth="29040" windowHeight="1584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1" l="1"/>
  <c r="M11" i="1"/>
  <c r="L11" i="1"/>
  <c r="N11" i="1" s="1"/>
  <c r="L12" i="1"/>
  <c r="N12" i="1" s="1"/>
  <c r="L17" i="1"/>
  <c r="L18" i="1"/>
  <c r="L10" i="1"/>
  <c r="N10" i="1" s="1"/>
  <c r="J17" i="1"/>
  <c r="M17" i="1" s="1"/>
  <c r="N17" i="1" s="1"/>
  <c r="J18" i="1"/>
  <c r="M18" i="1" s="1"/>
  <c r="N13" i="1" l="1"/>
  <c r="N19" i="1"/>
  <c r="M10" i="1"/>
  <c r="N18" i="1"/>
  <c r="N14" i="1" l="1"/>
  <c r="N15" i="1" s="1"/>
  <c r="N20" i="1"/>
  <c r="N21" i="1" s="1"/>
  <c r="N23" i="1" l="1"/>
</calcChain>
</file>

<file path=xl/sharedStrings.xml><?xml version="1.0" encoding="utf-8"?>
<sst xmlns="http://schemas.openxmlformats.org/spreadsheetml/2006/main" count="43" uniqueCount="35">
  <si>
    <t>COMITÉ DE COMPRAS Y CONTRATACIONES</t>
  </si>
  <si>
    <t>FORMULARIO DE OFERTA ECONÓMICA</t>
  </si>
  <si>
    <t> </t>
  </si>
  <si>
    <t>Título del Proceso</t>
  </si>
  <si>
    <t>Referencia del proceso</t>
  </si>
  <si>
    <t>ENJ-GAF-CM-2025-023</t>
  </si>
  <si>
    <t>Nombre del Oferente</t>
  </si>
  <si>
    <t>Numero de RPE</t>
  </si>
  <si>
    <t>Fecha</t>
  </si>
  <si>
    <t>Numero RNC</t>
  </si>
  <si>
    <t>Ítem</t>
  </si>
  <si>
    <t xml:space="preserve">Descripción del Bien, Servicio </t>
  </si>
  <si>
    <t>Precio Unitario S/I</t>
  </si>
  <si>
    <t>ITBIS %</t>
  </si>
  <si>
    <t>ITBIS Unitario RD$</t>
  </si>
  <si>
    <t>Precio Total C/I</t>
  </si>
  <si>
    <t>Servicio</t>
  </si>
  <si>
    <t xml:space="preserve">Servicios de mantenimientos preventivos del sistema eléctrico </t>
  </si>
  <si>
    <t xml:space="preserve">Mantenimiento UPS </t>
  </si>
  <si>
    <t>Subtotal</t>
  </si>
  <si>
    <t>ITBIS</t>
  </si>
  <si>
    <t>Servicios de mantenimientos eléctrico (correctivo)</t>
  </si>
  <si>
    <t>Servicios de mantenimientos aire acondicionados (correctivo)</t>
  </si>
  <si>
    <t>Valor de la oferta en letras</t>
  </si>
  <si>
    <t>Nombre del representante legal y firma (rubrica)</t>
  </si>
  <si>
    <t>Sello de la empresa</t>
  </si>
  <si>
    <t>Contratación de una empresa que ofrezca servicios de mantenimientos preventivos y correctivos del sistema eléctrico de las instalaciones, UPS y aires acondicionados de la Escuela Nacional de la Judicatura.</t>
  </si>
  <si>
    <t>Unidad Medida</t>
  </si>
  <si>
    <t>Total para mantenimientos preventivos</t>
  </si>
  <si>
    <t>Total para mantenimientos correctivos</t>
  </si>
  <si>
    <t>TOTAL ITBIS RD$</t>
  </si>
  <si>
    <t>SUBTOTAL S/I</t>
  </si>
  <si>
    <t>Cant.</t>
  </si>
  <si>
    <t>MONTO TOTAL DE LA OFERTA</t>
  </si>
  <si>
    <t xml:space="preserve">Servicios de mantenimientos preventivos de aire acondicionados.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</si>
</sst>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1C0A]d&quot; de &quot;mmmm&quot; de &quot;yyyy;@"/>
  </numFmts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Montserrat"/>
    </font>
    <font>
      <sz val="11"/>
      <color rgb="FF000000"/>
      <name val="Montserrat"/>
    </font>
    <font>
      <b/>
      <sz val="14"/>
      <color rgb="FF000000"/>
      <name val="Montserrat"/>
    </font>
    <font>
      <b/>
      <sz val="12"/>
      <color rgb="FF000000"/>
      <name val="Montserrat"/>
    </font>
    <font>
      <sz val="5"/>
      <color rgb="FF000000"/>
      <name val="Montserrat"/>
    </font>
    <font>
      <sz val="11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BC2E6"/>
        <bgColor rgb="FF000000"/>
      </patternFill>
    </fill>
    <fill>
      <patternFill patternType="solid">
        <fgColor rgb="FFEFF6EA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5" fillId="0" borderId="8" xfId="0" applyFont="1" applyBorder="1" applyAlignment="1" applyProtection="1">
      <alignment horizontal="center" wrapText="1"/>
      <protection locked="0"/>
    </xf>
    <xf numFmtId="0" fontId="5" fillId="0" borderId="9" xfId="0" applyFon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vertical="center"/>
    </xf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Protection="1"/>
    <xf numFmtId="0" fontId="0" fillId="0" borderId="0" xfId="0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5" fillId="0" borderId="16" xfId="0" applyFont="1" applyBorder="1" applyAlignment="1" applyProtection="1">
      <alignment horizontal="center" wrapText="1"/>
    </xf>
    <xf numFmtId="0" fontId="0" fillId="0" borderId="0" xfId="0" applyFill="1" applyProtection="1"/>
    <xf numFmtId="0" fontId="1" fillId="0" borderId="0" xfId="0" applyFont="1" applyFill="1" applyAlignment="1" applyProtection="1">
      <alignment vertical="center"/>
    </xf>
    <xf numFmtId="0" fontId="1" fillId="2" borderId="3" xfId="0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left" vertical="center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1" fillId="3" borderId="19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left" vertical="center"/>
    </xf>
    <xf numFmtId="0" fontId="1" fillId="2" borderId="7" xfId="0" applyFont="1" applyFill="1" applyBorder="1" applyAlignment="1" applyProtection="1">
      <alignment horizontal="left" vertical="center"/>
    </xf>
    <xf numFmtId="0" fontId="1" fillId="2" borderId="15" xfId="0" applyFont="1" applyFill="1" applyBorder="1" applyAlignment="1" applyProtection="1">
      <alignment horizontal="center" vertical="center" wrapText="1"/>
    </xf>
    <xf numFmtId="0" fontId="1" fillId="2" borderId="23" xfId="0" applyFont="1" applyFill="1" applyBorder="1" applyAlignment="1" applyProtection="1">
      <alignment horizontal="center" vertical="center" wrapText="1"/>
    </xf>
    <xf numFmtId="0" fontId="1" fillId="2" borderId="18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vertical="center"/>
    </xf>
    <xf numFmtId="0" fontId="1" fillId="2" borderId="3" xfId="0" applyFont="1" applyFill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31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4" fontId="2" fillId="4" borderId="2" xfId="0" applyNumberFormat="1" applyFont="1" applyFill="1" applyBorder="1" applyAlignment="1" applyProtection="1">
      <alignment horizontal="center" vertical="center"/>
    </xf>
    <xf numFmtId="4" fontId="2" fillId="4" borderId="11" xfId="0" applyNumberFormat="1" applyFont="1" applyFill="1" applyBorder="1" applyAlignment="1" applyProtection="1">
      <alignment horizontal="center" vertical="center"/>
    </xf>
    <xf numFmtId="9" fontId="2" fillId="4" borderId="11" xfId="0" applyNumberFormat="1" applyFont="1" applyFill="1" applyBorder="1" applyAlignment="1" applyProtection="1">
      <alignment horizontal="center" vertical="center"/>
    </xf>
    <xf numFmtId="4" fontId="2" fillId="3" borderId="11" xfId="0" applyNumberFormat="1" applyFont="1" applyFill="1" applyBorder="1" applyAlignment="1" applyProtection="1">
      <alignment horizontal="center" vertical="center"/>
    </xf>
    <xf numFmtId="164" fontId="2" fillId="3" borderId="32" xfId="0" applyNumberFormat="1" applyFont="1" applyFill="1" applyBorder="1" applyAlignment="1" applyProtection="1">
      <alignment horizontal="center" vertical="center"/>
    </xf>
    <xf numFmtId="0" fontId="1" fillId="3" borderId="33" xfId="0" applyFont="1" applyFill="1" applyBorder="1" applyAlignment="1" applyProtection="1">
      <alignment horizontal="right" vertical="center"/>
    </xf>
    <xf numFmtId="0" fontId="1" fillId="3" borderId="12" xfId="0" applyFont="1" applyFill="1" applyBorder="1" applyAlignment="1" applyProtection="1">
      <alignment horizontal="right" vertical="center"/>
    </xf>
    <xf numFmtId="0" fontId="1" fillId="3" borderId="13" xfId="0" applyFont="1" applyFill="1" applyBorder="1" applyAlignment="1" applyProtection="1">
      <alignment horizontal="right" vertical="center"/>
    </xf>
    <xf numFmtId="164" fontId="1" fillId="3" borderId="32" xfId="0" applyNumberFormat="1" applyFont="1" applyFill="1" applyBorder="1" applyAlignment="1" applyProtection="1">
      <alignment horizontal="center" vertical="center"/>
    </xf>
    <xf numFmtId="0" fontId="1" fillId="3" borderId="34" xfId="0" applyFont="1" applyFill="1" applyBorder="1" applyAlignment="1" applyProtection="1">
      <alignment horizontal="right" vertical="center"/>
    </xf>
    <xf numFmtId="0" fontId="1" fillId="3" borderId="23" xfId="0" applyFont="1" applyFill="1" applyBorder="1" applyAlignment="1" applyProtection="1">
      <alignment horizontal="right" vertical="center"/>
    </xf>
    <xf numFmtId="0" fontId="1" fillId="3" borderId="18" xfId="0" applyFont="1" applyFill="1" applyBorder="1" applyAlignment="1" applyProtection="1">
      <alignment horizontal="right" vertical="center"/>
    </xf>
    <xf numFmtId="164" fontId="1" fillId="3" borderId="35" xfId="0" applyNumberFormat="1" applyFont="1" applyFill="1" applyBorder="1" applyAlignment="1" applyProtection="1">
      <alignment horizontal="center" vertical="center"/>
    </xf>
    <xf numFmtId="0" fontId="1" fillId="0" borderId="36" xfId="0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right" vertical="center"/>
    </xf>
    <xf numFmtId="164" fontId="1" fillId="0" borderId="37" xfId="0" applyNumberFormat="1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4" fontId="2" fillId="4" borderId="4" xfId="0" applyNumberFormat="1" applyFont="1" applyFill="1" applyBorder="1" applyAlignment="1" applyProtection="1">
      <alignment horizontal="center" vertical="center"/>
    </xf>
    <xf numFmtId="4" fontId="2" fillId="4" borderId="14" xfId="0" applyNumberFormat="1" applyFont="1" applyFill="1" applyBorder="1" applyAlignment="1" applyProtection="1">
      <alignment horizontal="center" vertical="center"/>
    </xf>
    <xf numFmtId="9" fontId="2" fillId="4" borderId="14" xfId="0" applyNumberFormat="1" applyFont="1" applyFill="1" applyBorder="1" applyAlignment="1" applyProtection="1">
      <alignment horizontal="center" vertical="center"/>
    </xf>
    <xf numFmtId="4" fontId="2" fillId="3" borderId="14" xfId="0" applyNumberFormat="1" applyFont="1" applyFill="1" applyBorder="1" applyAlignment="1" applyProtection="1">
      <alignment horizontal="center" vertical="center"/>
    </xf>
    <xf numFmtId="164" fontId="2" fillId="3" borderId="3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right" vertical="center"/>
    </xf>
    <xf numFmtId="164" fontId="1" fillId="0" borderId="0" xfId="0" applyNumberFormat="1" applyFont="1" applyFill="1" applyAlignment="1" applyProtection="1">
      <alignment horizontal="center" vertical="center"/>
    </xf>
    <xf numFmtId="0" fontId="1" fillId="3" borderId="24" xfId="0" applyFont="1" applyFill="1" applyBorder="1" applyAlignment="1" applyProtection="1">
      <alignment horizontal="right" vertical="center"/>
    </xf>
    <xf numFmtId="0" fontId="1" fillId="3" borderId="25" xfId="0" applyFont="1" applyFill="1" applyBorder="1" applyAlignment="1" applyProtection="1">
      <alignment horizontal="right" vertical="center"/>
    </xf>
    <xf numFmtId="0" fontId="1" fillId="3" borderId="26" xfId="0" applyFont="1" applyFill="1" applyBorder="1" applyAlignment="1" applyProtection="1">
      <alignment horizontal="right" vertical="center"/>
    </xf>
    <xf numFmtId="0" fontId="1" fillId="3" borderId="27" xfId="0" applyFont="1" applyFill="1" applyBorder="1" applyAlignment="1" applyProtection="1">
      <alignment horizontal="right" vertical="center"/>
    </xf>
    <xf numFmtId="164" fontId="1" fillId="0" borderId="28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justify" vertical="center" wrapText="1"/>
    </xf>
    <xf numFmtId="0" fontId="2" fillId="3" borderId="11" xfId="0" applyFont="1" applyFill="1" applyBorder="1" applyAlignment="1" applyProtection="1">
      <alignment horizontal="justify" vertical="center" wrapText="1"/>
    </xf>
    <xf numFmtId="0" fontId="2" fillId="3" borderId="12" xfId="0" applyFont="1" applyFill="1" applyBorder="1" applyAlignment="1" applyProtection="1">
      <alignment horizontal="justify" vertical="center" wrapText="1"/>
    </xf>
    <xf numFmtId="0" fontId="2" fillId="3" borderId="13" xfId="0" applyFont="1" applyFill="1" applyBorder="1" applyAlignment="1" applyProtection="1">
      <alignment horizontal="justify" vertical="center" wrapText="1"/>
    </xf>
    <xf numFmtId="0" fontId="2" fillId="3" borderId="14" xfId="0" applyFont="1" applyFill="1" applyBorder="1" applyAlignment="1" applyProtection="1">
      <alignment horizontal="justify" vertical="center" wrapText="1"/>
    </xf>
    <xf numFmtId="0" fontId="2" fillId="3" borderId="22" xfId="0" applyFont="1" applyFill="1" applyBorder="1" applyAlignment="1" applyProtection="1">
      <alignment horizontal="justify" vertical="center" wrapText="1"/>
    </xf>
    <xf numFmtId="0" fontId="2" fillId="3" borderId="17" xfId="0" applyFont="1" applyFill="1" applyBorder="1" applyAlignment="1" applyProtection="1">
      <alignment horizontal="justify" vertical="center" wrapText="1"/>
    </xf>
    <xf numFmtId="0" fontId="6" fillId="3" borderId="4" xfId="0" applyFont="1" applyFill="1" applyBorder="1" applyAlignment="1" applyProtection="1">
      <alignment horizontal="justify" vertical="center" wrapText="1"/>
    </xf>
    <xf numFmtId="0" fontId="1" fillId="3" borderId="4" xfId="0" applyFont="1" applyFill="1" applyBorder="1" applyAlignment="1" applyProtection="1">
      <alignment horizontal="justify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165" fontId="2" fillId="0" borderId="7" xfId="0" applyNumberFormat="1" applyFont="1" applyBorder="1" applyAlignment="1" applyProtection="1">
      <alignment horizontal="left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 applyProtection="1">
      <alignment horizontal="center" vertical="center" wrapText="1"/>
      <protection locked="0"/>
    </xf>
    <xf numFmtId="0" fontId="1" fillId="4" borderId="23" xfId="0" applyFont="1" applyFill="1" applyBorder="1" applyAlignment="1" applyProtection="1">
      <alignment horizontal="center" vertical="center" wrapText="1"/>
      <protection locked="0"/>
    </xf>
    <xf numFmtId="0" fontId="1" fillId="4" borderId="21" xfId="0" applyFont="1" applyFill="1" applyBorder="1" applyAlignment="1" applyProtection="1">
      <alignment horizontal="center" vertical="center" wrapText="1"/>
      <protection locked="0"/>
    </xf>
    <xf numFmtId="4" fontId="2" fillId="4" borderId="2" xfId="0" applyNumberFormat="1" applyFont="1" applyFill="1" applyBorder="1" applyAlignment="1" applyProtection="1">
      <alignment horizontal="center" vertical="center"/>
      <protection locked="0"/>
    </xf>
    <xf numFmtId="9" fontId="2" fillId="4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wrapText="1"/>
      <protection locked="0"/>
    </xf>
    <xf numFmtId="0" fontId="5" fillId="0" borderId="29" xfId="0" applyFont="1" applyBorder="1" applyAlignment="1" applyProtection="1">
      <alignment horizontal="center" wrapText="1"/>
      <protection locked="0"/>
    </xf>
    <xf numFmtId="0" fontId="5" fillId="0" borderId="30" xfId="0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EFF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467607</xdr:colOff>
      <xdr:row>3</xdr:row>
      <xdr:rowOff>11299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7283BB-2F1F-BDD7-A4F0-D79502081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47487" cy="723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showGridLines="0" tabSelected="1" zoomScale="115" zoomScaleNormal="115" zoomScaleSheetLayoutView="115" workbookViewId="0">
      <selection activeCell="A27" sqref="A27:I27"/>
    </sheetView>
  </sheetViews>
  <sheetFormatPr baseColWidth="10" defaultColWidth="8.85546875" defaultRowHeight="15" x14ac:dyDescent="0.25"/>
  <cols>
    <col min="1" max="2" width="7.140625" style="4" customWidth="1"/>
    <col min="3" max="3" width="7.5703125" style="4" customWidth="1"/>
    <col min="4" max="6" width="16" style="4" customWidth="1"/>
    <col min="7" max="7" width="11.28515625" style="4" bestFit="1" customWidth="1"/>
    <col min="8" max="8" width="10.28515625" style="4" bestFit="1" customWidth="1"/>
    <col min="9" max="9" width="22.140625" style="4" customWidth="1"/>
    <col min="10" max="10" width="22.140625" style="4" hidden="1" customWidth="1"/>
    <col min="11" max="11" width="10.140625" style="4" customWidth="1"/>
    <col min="12" max="12" width="17.28515625" style="4" customWidth="1"/>
    <col min="13" max="13" width="22.140625" style="4" hidden="1" customWidth="1"/>
    <col min="14" max="14" width="26.140625" style="4" customWidth="1"/>
    <col min="15" max="16384" width="8.85546875" style="4"/>
  </cols>
  <sheetData>
    <row r="1" spans="1:18" ht="18.75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8" ht="18" x14ac:dyDescent="0.25">
      <c r="A2" s="5"/>
      <c r="B2" s="5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6"/>
    </row>
    <row r="3" spans="1:18" ht="18.75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8" ht="3.75" customHeight="1" x14ac:dyDescent="0.4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8" ht="79.5" customHeight="1" x14ac:dyDescent="0.25">
      <c r="A5" s="13" t="s">
        <v>3</v>
      </c>
      <c r="B5" s="14"/>
      <c r="C5" s="14"/>
      <c r="D5" s="82" t="s">
        <v>26</v>
      </c>
      <c r="E5" s="83"/>
      <c r="F5" s="83"/>
      <c r="G5" s="83"/>
      <c r="H5" s="83"/>
      <c r="I5" s="15" t="s">
        <v>4</v>
      </c>
      <c r="J5" s="16"/>
      <c r="K5" s="17"/>
      <c r="L5" s="18" t="s">
        <v>5</v>
      </c>
      <c r="M5" s="19"/>
      <c r="N5" s="20"/>
    </row>
    <row r="6" spans="1:18" ht="23.25" customHeight="1" x14ac:dyDescent="0.25">
      <c r="A6" s="21" t="s">
        <v>6</v>
      </c>
      <c r="B6" s="22"/>
      <c r="C6" s="22"/>
      <c r="D6" s="84" t="s">
        <v>2</v>
      </c>
      <c r="E6" s="84"/>
      <c r="F6" s="84"/>
      <c r="G6" s="84"/>
      <c r="H6" s="84"/>
      <c r="I6" s="23" t="s">
        <v>7</v>
      </c>
      <c r="J6" s="24"/>
      <c r="K6" s="25"/>
      <c r="L6" s="86"/>
      <c r="M6" s="87"/>
      <c r="N6" s="88"/>
      <c r="R6" s="8"/>
    </row>
    <row r="7" spans="1:18" ht="22.5" customHeight="1" x14ac:dyDescent="0.25">
      <c r="A7" s="26" t="s">
        <v>8</v>
      </c>
      <c r="B7" s="27"/>
      <c r="C7" s="27"/>
      <c r="D7" s="85"/>
      <c r="E7" s="85"/>
      <c r="F7" s="85"/>
      <c r="G7" s="85"/>
      <c r="H7" s="85"/>
      <c r="I7" s="28" t="s">
        <v>9</v>
      </c>
      <c r="J7" s="29"/>
      <c r="K7" s="30"/>
      <c r="L7" s="89"/>
      <c r="M7" s="90"/>
      <c r="N7" s="91"/>
    </row>
    <row r="8" spans="1:18" s="11" customFormat="1" ht="3.75" customHeight="1" thickBot="1" x14ac:dyDescent="0.3">
      <c r="A8" s="12"/>
      <c r="B8" s="31"/>
      <c r="C8" s="31"/>
      <c r="D8" s="31"/>
      <c r="E8" s="31"/>
      <c r="F8" s="12"/>
      <c r="G8" s="12"/>
      <c r="H8" s="12"/>
      <c r="I8" s="12"/>
      <c r="J8" s="12"/>
      <c r="K8" s="12"/>
      <c r="L8" s="12"/>
      <c r="M8" s="12"/>
      <c r="N8" s="12"/>
    </row>
    <row r="9" spans="1:18" ht="32.25" customHeight="1" x14ac:dyDescent="0.25">
      <c r="A9" s="32" t="s">
        <v>10</v>
      </c>
      <c r="B9" s="33" t="s">
        <v>11</v>
      </c>
      <c r="C9" s="33"/>
      <c r="D9" s="33"/>
      <c r="E9" s="33"/>
      <c r="F9" s="33"/>
      <c r="G9" s="34" t="s">
        <v>27</v>
      </c>
      <c r="H9" s="34" t="s">
        <v>32</v>
      </c>
      <c r="I9" s="34" t="s">
        <v>12</v>
      </c>
      <c r="J9" s="35" t="s">
        <v>31</v>
      </c>
      <c r="K9" s="36" t="s">
        <v>13</v>
      </c>
      <c r="L9" s="36" t="s">
        <v>14</v>
      </c>
      <c r="M9" s="35" t="s">
        <v>30</v>
      </c>
      <c r="N9" s="37" t="s">
        <v>15</v>
      </c>
    </row>
    <row r="10" spans="1:18" ht="36" customHeight="1" x14ac:dyDescent="0.25">
      <c r="A10" s="38">
        <v>1</v>
      </c>
      <c r="B10" s="75" t="s">
        <v>34</v>
      </c>
      <c r="C10" s="75"/>
      <c r="D10" s="75"/>
      <c r="E10" s="75"/>
      <c r="F10" s="75"/>
      <c r="G10" s="39" t="s">
        <v>16</v>
      </c>
      <c r="H10" s="40">
        <v>3</v>
      </c>
      <c r="I10" s="92"/>
      <c r="J10" s="42"/>
      <c r="K10" s="93"/>
      <c r="L10" s="44">
        <f>I10*K10</f>
        <v>0</v>
      </c>
      <c r="M10" s="42">
        <f>J10*K10</f>
        <v>0</v>
      </c>
      <c r="N10" s="45">
        <f>+I10+L10</f>
        <v>0</v>
      </c>
    </row>
    <row r="11" spans="1:18" ht="36" customHeight="1" x14ac:dyDescent="0.25">
      <c r="A11" s="38">
        <v>2</v>
      </c>
      <c r="B11" s="76" t="s">
        <v>17</v>
      </c>
      <c r="C11" s="77"/>
      <c r="D11" s="77"/>
      <c r="E11" s="77"/>
      <c r="F11" s="78"/>
      <c r="G11" s="39" t="s">
        <v>16</v>
      </c>
      <c r="H11" s="40">
        <v>11</v>
      </c>
      <c r="I11" s="92"/>
      <c r="J11" s="42"/>
      <c r="K11" s="93"/>
      <c r="L11" s="44">
        <f t="shared" ref="L11:L18" si="0">I11*K11</f>
        <v>0</v>
      </c>
      <c r="M11" s="42">
        <f t="shared" ref="M11:M18" si="1">J11*K11</f>
        <v>0</v>
      </c>
      <c r="N11" s="45">
        <f>+I11+L11</f>
        <v>0</v>
      </c>
    </row>
    <row r="12" spans="1:18" ht="26.25" customHeight="1" x14ac:dyDescent="0.25">
      <c r="A12" s="38">
        <v>3</v>
      </c>
      <c r="B12" s="76" t="s">
        <v>18</v>
      </c>
      <c r="C12" s="77"/>
      <c r="D12" s="77"/>
      <c r="E12" s="77"/>
      <c r="F12" s="78"/>
      <c r="G12" s="39" t="s">
        <v>16</v>
      </c>
      <c r="H12" s="40">
        <v>4</v>
      </c>
      <c r="I12" s="92"/>
      <c r="J12" s="42"/>
      <c r="K12" s="93"/>
      <c r="L12" s="44">
        <f t="shared" si="0"/>
        <v>0</v>
      </c>
      <c r="M12" s="42">
        <f t="shared" si="1"/>
        <v>0</v>
      </c>
      <c r="N12" s="45">
        <f>+I12+L12</f>
        <v>0</v>
      </c>
    </row>
    <row r="13" spans="1:18" ht="19.5" customHeight="1" x14ac:dyDescent="0.25">
      <c r="A13" s="46" t="s">
        <v>19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8"/>
      <c r="N13" s="49">
        <f>SUM(J10:J12)</f>
        <v>0</v>
      </c>
    </row>
    <row r="14" spans="1:18" ht="21" customHeight="1" x14ac:dyDescent="0.25">
      <c r="A14" s="46" t="s">
        <v>20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8"/>
      <c r="N14" s="49">
        <f>SUM(M10:M12)</f>
        <v>0</v>
      </c>
    </row>
    <row r="15" spans="1:18" ht="21.75" customHeight="1" thickBot="1" x14ac:dyDescent="0.3">
      <c r="A15" s="50" t="s">
        <v>28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2"/>
      <c r="N15" s="53">
        <f>SUM(N13+N14)</f>
        <v>0</v>
      </c>
    </row>
    <row r="16" spans="1:18" s="11" customFormat="1" ht="3.75" customHeight="1" thickBot="1" x14ac:dyDescent="0.3">
      <c r="A16" s="54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</row>
    <row r="17" spans="1:14" ht="26.25" customHeight="1" x14ac:dyDescent="0.25">
      <c r="A17" s="57">
        <v>4</v>
      </c>
      <c r="B17" s="79" t="s">
        <v>21</v>
      </c>
      <c r="C17" s="80"/>
      <c r="D17" s="80"/>
      <c r="E17" s="80"/>
      <c r="F17" s="81"/>
      <c r="G17" s="58" t="s">
        <v>16</v>
      </c>
      <c r="H17" s="59">
        <v>1</v>
      </c>
      <c r="I17" s="60">
        <v>169491.52540000001</v>
      </c>
      <c r="J17" s="61">
        <f t="shared" ref="J17:J18" si="2">H17*I17</f>
        <v>169491.52540000001</v>
      </c>
      <c r="K17" s="62">
        <v>0.18</v>
      </c>
      <c r="L17" s="63">
        <f t="shared" si="0"/>
        <v>30508.474572000003</v>
      </c>
      <c r="M17" s="61">
        <f t="shared" si="1"/>
        <v>30508.474572000003</v>
      </c>
      <c r="N17" s="64">
        <f>J17+M17</f>
        <v>199999.99997200002</v>
      </c>
    </row>
    <row r="18" spans="1:14" ht="36" customHeight="1" x14ac:dyDescent="0.25">
      <c r="A18" s="38">
        <v>5</v>
      </c>
      <c r="B18" s="76" t="s">
        <v>22</v>
      </c>
      <c r="C18" s="77"/>
      <c r="D18" s="77"/>
      <c r="E18" s="77"/>
      <c r="F18" s="78"/>
      <c r="G18" s="39" t="s">
        <v>16</v>
      </c>
      <c r="H18" s="40">
        <v>1</v>
      </c>
      <c r="I18" s="41">
        <v>237288.13560000001</v>
      </c>
      <c r="J18" s="42">
        <f t="shared" si="2"/>
        <v>237288.13560000001</v>
      </c>
      <c r="K18" s="43">
        <v>0.18</v>
      </c>
      <c r="L18" s="44">
        <f t="shared" si="0"/>
        <v>42711.864408000001</v>
      </c>
      <c r="M18" s="42">
        <f t="shared" si="1"/>
        <v>42711.864408000001</v>
      </c>
      <c r="N18" s="45">
        <f t="shared" ref="N11:N18" si="3">J18+M18</f>
        <v>280000.000008</v>
      </c>
    </row>
    <row r="19" spans="1:14" ht="20.25" customHeight="1" x14ac:dyDescent="0.25">
      <c r="A19" s="46" t="s">
        <v>19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8"/>
      <c r="N19" s="49">
        <f>SUM(J10:J18)</f>
        <v>406779.66100000002</v>
      </c>
    </row>
    <row r="20" spans="1:14" ht="20.25" customHeight="1" x14ac:dyDescent="0.25">
      <c r="A20" s="46" t="s">
        <v>20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8"/>
      <c r="N20" s="49">
        <f>SUM(M10:M18)</f>
        <v>73220.33898</v>
      </c>
    </row>
    <row r="21" spans="1:14" ht="20.25" customHeight="1" thickBot="1" x14ac:dyDescent="0.3">
      <c r="A21" s="50" t="s">
        <v>29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2"/>
      <c r="N21" s="53">
        <f>+N19+N20</f>
        <v>479999.99998000002</v>
      </c>
    </row>
    <row r="22" spans="1:14" s="11" customFormat="1" ht="3.75" customHeight="1" thickBot="1" x14ac:dyDescent="0.3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6"/>
    </row>
    <row r="23" spans="1:14" ht="33" customHeight="1" thickBot="1" x14ac:dyDescent="0.3">
      <c r="A23" s="67" t="s">
        <v>33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9"/>
      <c r="M23" s="70"/>
      <c r="N23" s="71">
        <f>+N21+N15</f>
        <v>479999.99998000002</v>
      </c>
    </row>
    <row r="24" spans="1:14" s="11" customFormat="1" ht="3.75" customHeight="1" thickBot="1" x14ac:dyDescent="0.3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</row>
    <row r="25" spans="1:14" ht="60.75" customHeight="1" thickBot="1" x14ac:dyDescent="0.3">
      <c r="A25" s="73" t="s">
        <v>23</v>
      </c>
      <c r="B25" s="74"/>
      <c r="C25" s="74"/>
      <c r="D25" s="94" t="s">
        <v>2</v>
      </c>
      <c r="E25" s="94"/>
      <c r="F25" s="94"/>
      <c r="G25" s="94"/>
      <c r="H25" s="94"/>
      <c r="I25" s="94"/>
      <c r="J25" s="95"/>
      <c r="K25" s="95"/>
      <c r="L25" s="95"/>
      <c r="M25" s="95"/>
      <c r="N25" s="96"/>
    </row>
    <row r="26" spans="1:14" ht="3.75" customHeight="1" thickBot="1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54" customHeight="1" thickBot="1" x14ac:dyDescent="0.3">
      <c r="A27" s="1" t="s">
        <v>24</v>
      </c>
      <c r="B27" s="2"/>
      <c r="C27" s="2"/>
      <c r="D27" s="2"/>
      <c r="E27" s="2"/>
      <c r="F27" s="2"/>
      <c r="G27" s="2"/>
      <c r="H27" s="2"/>
      <c r="I27" s="2"/>
      <c r="J27" s="10"/>
      <c r="K27" s="97" t="s">
        <v>25</v>
      </c>
      <c r="L27" s="98"/>
      <c r="M27" s="98"/>
      <c r="N27" s="99"/>
    </row>
  </sheetData>
  <sheetProtection algorithmName="SHA-512" hashValue="jjSm2pnGIaMvoE+1NRtPrE2WdK63pBEbtGcInKqhBU1LFXO/2Kn9K2bEFwccdH6aXrCPJgwm4O/Y7TOTJq5DMQ==" saltValue="UamURppGbcvWwg93YxYWrQ==" spinCount="100000" sheet="1" objects="1" scenarios="1" selectLockedCells="1"/>
  <mergeCells count="34">
    <mergeCell ref="A27:I27"/>
    <mergeCell ref="B9:F9"/>
    <mergeCell ref="B10:F10"/>
    <mergeCell ref="A25:C25"/>
    <mergeCell ref="D25:N25"/>
    <mergeCell ref="A24:N24"/>
    <mergeCell ref="A26:N26"/>
    <mergeCell ref="B11:F11"/>
    <mergeCell ref="B12:F12"/>
    <mergeCell ref="A19:M19"/>
    <mergeCell ref="A20:M20"/>
    <mergeCell ref="A21:M21"/>
    <mergeCell ref="A23:L23"/>
    <mergeCell ref="K27:N27"/>
    <mergeCell ref="A1:N1"/>
    <mergeCell ref="A3:N3"/>
    <mergeCell ref="A4:N4"/>
    <mergeCell ref="A5:C5"/>
    <mergeCell ref="A6:C6"/>
    <mergeCell ref="D5:H5"/>
    <mergeCell ref="D6:H6"/>
    <mergeCell ref="L6:N6"/>
    <mergeCell ref="L5:N5"/>
    <mergeCell ref="L7:N7"/>
    <mergeCell ref="B17:F17"/>
    <mergeCell ref="B18:F18"/>
    <mergeCell ref="I5:K5"/>
    <mergeCell ref="I6:K6"/>
    <mergeCell ref="I7:K7"/>
    <mergeCell ref="A7:C7"/>
    <mergeCell ref="D7:H7"/>
    <mergeCell ref="A13:M13"/>
    <mergeCell ref="A14:M14"/>
    <mergeCell ref="A15:M15"/>
  </mergeCells>
  <printOptions horizontalCentered="1"/>
  <pageMargins left="9.8425196850393706E-2" right="9.8425196850393706E-2" top="0.19685039370078741" bottom="0.29527559055118113" header="0.19685039370078741" footer="0.28346456692913385"/>
  <pageSetup scale="82" fitToWidth="0" fitToHeight="0" orientation="landscape" horizontalDpi="4294967295" verticalDpi="4294967295" r:id="rId1"/>
  <headerFooter>
    <oddFooter>&amp;R&amp;"Montserrat,Normal"&amp;7Página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7CAA8B16D08044B6C637804E99539D" ma:contentTypeVersion="12" ma:contentTypeDescription="Crear nuevo documento." ma:contentTypeScope="" ma:versionID="a8a8177fc25055dbbced86e163632d1d">
  <xsd:schema xmlns:xsd="http://www.w3.org/2001/XMLSchema" xmlns:xs="http://www.w3.org/2001/XMLSchema" xmlns:p="http://schemas.microsoft.com/office/2006/metadata/properties" xmlns:ns2="7ea51a3b-4a43-4b63-abf0-7b21760d7213" xmlns:ns3="480c409a-236e-49ae-a39f-1adec90f221e" targetNamespace="http://schemas.microsoft.com/office/2006/metadata/properties" ma:root="true" ma:fieldsID="1f51b48e62f606cebca75044057b6075" ns2:_="" ns3:_="">
    <xsd:import namespace="7ea51a3b-4a43-4b63-abf0-7b21760d7213"/>
    <xsd:import namespace="480c409a-236e-49ae-a39f-1adec90f22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51a3b-4a43-4b63-abf0-7b21760d7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7133cb-329f-48ba-87a1-33c1d6d075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c409a-236e-49ae-a39f-1adec90f221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0b24f8e-eda4-47d5-903b-99be2282dd2a}" ma:internalName="TaxCatchAll" ma:showField="CatchAllData" ma:web="480c409a-236e-49ae-a39f-1adec90f22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0c409a-236e-49ae-a39f-1adec90f221e" xsi:nil="true"/>
    <lcf76f155ced4ddcb4097134ff3c332f xmlns="7ea51a3b-4a43-4b63-abf0-7b21760d721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A5335B1-5F83-44D5-9741-6AC5AC9232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5BD20F-7ABD-4832-B0A1-0F989AFD7A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a51a3b-4a43-4b63-abf0-7b21760d7213"/>
    <ds:schemaRef ds:uri="480c409a-236e-49ae-a39f-1adec90f22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293EE1-C364-46B8-B4EB-E043A3D8E324}">
  <ds:schemaRefs>
    <ds:schemaRef ds:uri="http://purl.org/dc/terms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480c409a-236e-49ae-a39f-1adec90f221e"/>
    <ds:schemaRef ds:uri="7ea51a3b-4a43-4b63-abf0-7b21760d721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Lynn Duran</dc:creator>
  <cp:keywords/>
  <dc:description/>
  <cp:lastModifiedBy>Richard A. Gómez</cp:lastModifiedBy>
  <cp:revision/>
  <cp:lastPrinted>2025-05-14T14:52:01Z</cp:lastPrinted>
  <dcterms:created xsi:type="dcterms:W3CDTF">2023-07-06T20:33:43Z</dcterms:created>
  <dcterms:modified xsi:type="dcterms:W3CDTF">2025-05-14T14:58:00Z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0x010100FE7CAA8B16D08044B6C637804E99539D</vt:lpwstr>
  </property>
  <property fmtid="{D5CDD505-2E9C-101B-9397-08002B2CF9AE}" pid="3" name="MediaServiceImageTags">
    <vt:lpwstr/>
  </property>
</Properties>
</file>