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4"/>
  <workbookPr/>
  <mc:AlternateContent xmlns:mc="http://schemas.openxmlformats.org/markup-compatibility/2006">
    <mc:Choice Requires="x15">
      <x15ac:absPath xmlns:x15ac="http://schemas.microsoft.com/office/spreadsheetml/2010/11/ac" url="C:\Users\rrguzman\Downloads\"/>
    </mc:Choice>
  </mc:AlternateContent>
  <xr:revisionPtr revIDLastSave="0" documentId="8_{4242ED64-801D-43EE-B4C5-5A40411F8F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ndscape" sheetId="1" r:id="rId1"/>
  </sheets>
  <definedNames>
    <definedName name="_xlnm._FilterDatabase" localSheetId="0" hidden="1">Landscape!$A$10:$N$20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  <c r="N14" i="1"/>
  <c r="L18" i="1" l="1"/>
  <c r="M18" i="1" s="1"/>
  <c r="L12" i="1"/>
  <c r="N12" i="1" s="1"/>
  <c r="L19" i="1"/>
  <c r="N19" i="1" s="1"/>
  <c r="L20" i="1"/>
  <c r="M20" i="1" s="1"/>
  <c r="M12" i="1" l="1"/>
  <c r="N15" i="1" s="1"/>
  <c r="N16" i="1" s="1"/>
  <c r="M19" i="1"/>
  <c r="N18" i="1"/>
  <c r="N20" i="1"/>
  <c r="M26" i="1" l="1"/>
</calcChain>
</file>

<file path=xl/sharedStrings.xml><?xml version="1.0" encoding="utf-8"?>
<sst xmlns="http://schemas.openxmlformats.org/spreadsheetml/2006/main" count="40" uniqueCount="36">
  <si>
    <t>OFERTA ECONOMICA</t>
  </si>
  <si>
    <t>Nombre del proceso:</t>
  </si>
  <si>
    <t xml:space="preserve">Contratación de los servicios de higienización, conserjería y apoyo logístico para la Escuela Nacional de la Judicatura por un periodo de cuatro (4) meses, dirigido a MIPYMES.  </t>
  </si>
  <si>
    <t>Referencia</t>
  </si>
  <si>
    <t>ENJ-GAF-CM-2025-030</t>
  </si>
  <si>
    <t>Nombre del oferente</t>
  </si>
  <si>
    <t>RNC</t>
  </si>
  <si>
    <t>Fecha</t>
  </si>
  <si>
    <t>RPE</t>
  </si>
  <si>
    <t>Lote</t>
  </si>
  <si>
    <t>Descripción del servicio</t>
  </si>
  <si>
    <t>Tipo de servicio</t>
  </si>
  <si>
    <t>Unidad de medida</t>
  </si>
  <si>
    <t>Cant</t>
  </si>
  <si>
    <t>Precio unitario al mes sin impuestos</t>
  </si>
  <si>
    <t>ITBIS %</t>
  </si>
  <si>
    <t>ITBIS Unitario RD$</t>
  </si>
  <si>
    <t>Precio unitario con impuestos</t>
  </si>
  <si>
    <r>
      <rPr>
        <b/>
        <sz val="11"/>
        <color theme="1"/>
        <rFont val="Montserrat"/>
      </rPr>
      <t>El servicio ordinario</t>
    </r>
    <r>
      <rPr>
        <sz val="11"/>
        <color theme="1"/>
        <rFont val="Montserrat"/>
      </rPr>
      <t xml:space="preserve"> – Es la higienización, conserjería y apoyo logístico que se realiza de manera recurrente. </t>
    </r>
  </si>
  <si>
    <t>Recurrente-ordinario</t>
  </si>
  <si>
    <t>Servicio al mes</t>
  </si>
  <si>
    <t>SUBTOTAL DEL LOTE 1 POR CUATRO (4) MESES RD$</t>
  </si>
  <si>
    <t>ITBIS DEL LOTE 1 POR CUATRO (4) MESES RD$</t>
  </si>
  <si>
    <t>VALOR TOTAL DEL LOTE 1 POR CUATRO (4) MESES RD$</t>
  </si>
  <si>
    <r>
      <rPr>
        <sz val="11"/>
        <color rgb="FF000000"/>
        <rFont val="Montserrat"/>
      </rPr>
      <t>El servicio ocasional – Es la higienización, conserjería y apoyo logístico que abarca los requerimientos/necesidades adicionales que surjan de imprevisto.</t>
    </r>
    <r>
      <rPr>
        <b/>
        <u/>
        <sz val="11"/>
        <color rgb="FF000000"/>
        <rFont val="Montserrat"/>
      </rPr>
      <t>Indicar precio del conserje</t>
    </r>
    <r>
      <rPr>
        <u/>
        <sz val="11"/>
        <color rgb="FF000000"/>
        <rFont val="Montserrat"/>
      </rPr>
      <t>, incluyendo el estimado de materiales a consumir.</t>
    </r>
  </si>
  <si>
    <t>Imprevisto-ocasional</t>
  </si>
  <si>
    <t>Jornada ocho (8) hora al día por persona</t>
  </si>
  <si>
    <r>
      <rPr>
        <sz val="11"/>
        <color rgb="FF000000"/>
        <rFont val="Montserrat"/>
      </rPr>
      <t xml:space="preserve">El servicio ocasional – Es la higienización, conserjería y apoyo logístico que abarca los requerimientos/necesidades adicionales que surjan de imprevisto..  </t>
    </r>
    <r>
      <rPr>
        <b/>
        <u/>
        <sz val="11"/>
        <color rgb="FF000000"/>
        <rFont val="Montserrat"/>
      </rPr>
      <t>Indicar precio del apoyo logistico (utility)</t>
    </r>
    <r>
      <rPr>
        <u/>
        <sz val="11"/>
        <color rgb="FF000000"/>
        <rFont val="Montserrat"/>
      </rPr>
      <t>, incluyendo el estimado de materiales a consumir.</t>
    </r>
  </si>
  <si>
    <r>
      <t xml:space="preserve">El servicio ocasional – Es la higienización, conserjería y apoyo logístico que abarca los requerimientos/necesidades adicionales que surjan de imprevisto. </t>
    </r>
    <r>
      <rPr>
        <b/>
        <u/>
        <sz val="11"/>
        <color theme="1"/>
        <rFont val="Montserrat"/>
      </rPr>
      <t>Indicar precio del supervisor/a</t>
    </r>
    <r>
      <rPr>
        <sz val="11"/>
        <color theme="1"/>
        <rFont val="Montserrat"/>
      </rPr>
      <t>.</t>
    </r>
  </si>
  <si>
    <t>SUBTOTAL LOTE 2 RD$</t>
  </si>
  <si>
    <t>ITBIS LOTE 2 RD$</t>
  </si>
  <si>
    <t>VALOR TOTAL DEL LOTE 2 RD$</t>
  </si>
  <si>
    <t>VALOR TOTAL DE LA OFERTA EN LETRAS PARA LOS lOTES 1 Y 2 (DEBE CONTENER LOS IMPUESTOS INCLUIDOS)</t>
  </si>
  <si>
    <t>VALOR TOTAL DE LA OFERTA EN 
NÚMEROS EN RD$</t>
  </si>
  <si>
    <t>Nombre y firma del representante legal</t>
  </si>
  <si>
    <t>Sello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</si>
</sst>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4">
    <font>
      <sz val="11"/>
      <color theme="1"/>
      <name val="Calibri"/>
    </font>
    <font>
      <b/>
      <sz val="14"/>
      <color theme="1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1"/>
      <name val="Montserrat"/>
    </font>
    <font>
      <sz val="11"/>
      <name val="Montserrat"/>
    </font>
    <font>
      <sz val="11"/>
      <color theme="1"/>
      <name val="Montserrat"/>
    </font>
    <font>
      <sz val="11"/>
      <color rgb="FF3B3838"/>
      <name val="Montserrat"/>
    </font>
    <font>
      <sz val="7"/>
      <name val="Montserrat"/>
    </font>
    <font>
      <sz val="7"/>
      <color theme="1"/>
      <name val="Montserrat"/>
    </font>
    <font>
      <b/>
      <u/>
      <sz val="11"/>
      <color theme="1"/>
      <name val="Montserrat"/>
    </font>
    <font>
      <sz val="11"/>
      <color rgb="FF000000"/>
      <name val="Montserrat"/>
    </font>
    <font>
      <b/>
      <u/>
      <sz val="11"/>
      <color rgb="FF000000"/>
      <name val="Montserrat"/>
    </font>
    <font>
      <u/>
      <sz val="11"/>
      <color rgb="FF000000"/>
      <name val="Montserrat"/>
    </font>
  </fonts>
  <fills count="9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4" tint="0.79998168889431442"/>
        <bgColor rgb="FFC5E0B3"/>
      </patternFill>
    </fill>
    <fill>
      <patternFill patternType="solid">
        <fgColor theme="9" tint="0.59999389629810485"/>
        <bgColor rgb="FFC5E0B3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164" fontId="6" fillId="4" borderId="21" xfId="0" applyNumberFormat="1" applyFont="1" applyFill="1" applyBorder="1" applyAlignment="1" applyProtection="1">
      <alignment vertical="center"/>
      <protection locked="0"/>
    </xf>
    <xf numFmtId="9" fontId="6" fillId="4" borderId="21" xfId="0" applyNumberFormat="1" applyFont="1" applyFill="1" applyBorder="1" applyAlignment="1" applyProtection="1">
      <alignment horizontal="center" vertical="center"/>
      <protection locked="0"/>
    </xf>
    <xf numFmtId="164" fontId="6" fillId="4" borderId="25" xfId="0" applyNumberFormat="1" applyFont="1" applyFill="1" applyBorder="1" applyAlignment="1" applyProtection="1">
      <alignment vertical="center"/>
      <protection locked="0"/>
    </xf>
    <xf numFmtId="9" fontId="6" fillId="4" borderId="25" xfId="0" applyNumberFormat="1" applyFont="1" applyFill="1" applyBorder="1" applyAlignment="1" applyProtection="1">
      <alignment horizontal="center" vertical="center"/>
      <protection locked="0"/>
    </xf>
    <xf numFmtId="164" fontId="6" fillId="4" borderId="30" xfId="0" applyNumberFormat="1" applyFont="1" applyFill="1" applyBorder="1" applyAlignment="1" applyProtection="1">
      <alignment vertical="center"/>
      <protection locked="0"/>
    </xf>
    <xf numFmtId="9" fontId="6" fillId="4" borderId="30" xfId="0" applyNumberFormat="1" applyFont="1" applyFill="1" applyBorder="1" applyAlignment="1" applyProtection="1">
      <alignment horizontal="center" vertical="center"/>
      <protection locked="0"/>
    </xf>
    <xf numFmtId="164" fontId="6" fillId="4" borderId="27" xfId="0" applyNumberFormat="1" applyFont="1" applyFill="1" applyBorder="1" applyAlignment="1" applyProtection="1">
      <alignment vertical="center"/>
      <protection locked="0"/>
    </xf>
    <xf numFmtId="9" fontId="6" fillId="4" borderId="27" xfId="0" applyNumberFormat="1" applyFont="1" applyFill="1" applyBorder="1" applyAlignment="1" applyProtection="1">
      <alignment horizontal="center" vertical="center"/>
      <protection locked="0"/>
    </xf>
    <xf numFmtId="0" fontId="4" fillId="7" borderId="25" xfId="0" applyFont="1" applyFill="1" applyBorder="1" applyAlignment="1">
      <alignment horizontal="center" vertical="center" wrapText="1"/>
    </xf>
    <xf numFmtId="0" fontId="4" fillId="7" borderId="2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164" fontId="6" fillId="3" borderId="21" xfId="0" applyNumberFormat="1" applyFont="1" applyFill="1" applyBorder="1" applyAlignment="1">
      <alignment vertical="center"/>
    </xf>
    <xf numFmtId="164" fontId="6" fillId="3" borderId="22" xfId="0" applyNumberFormat="1" applyFont="1" applyFill="1" applyBorder="1" applyAlignment="1">
      <alignment vertical="center"/>
    </xf>
    <xf numFmtId="164" fontId="4" fillId="3" borderId="13" xfId="0" applyNumberFormat="1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164" fontId="6" fillId="3" borderId="30" xfId="0" applyNumberFormat="1" applyFont="1" applyFill="1" applyBorder="1" applyAlignment="1">
      <alignment vertical="center"/>
    </xf>
    <xf numFmtId="164" fontId="6" fillId="3" borderId="25" xfId="0" applyNumberFormat="1" applyFont="1" applyFill="1" applyBorder="1" applyAlignment="1">
      <alignment vertical="center"/>
    </xf>
    <xf numFmtId="164" fontId="6" fillId="3" borderId="34" xfId="0" applyNumberFormat="1" applyFont="1" applyFill="1" applyBorder="1" applyAlignment="1">
      <alignment vertical="center"/>
    </xf>
    <xf numFmtId="164" fontId="6" fillId="3" borderId="27" xfId="0" applyNumberFormat="1" applyFont="1" applyFill="1" applyBorder="1" applyAlignment="1">
      <alignment vertical="center"/>
    </xf>
    <xf numFmtId="164" fontId="6" fillId="3" borderId="26" xfId="0" applyNumberFormat="1" applyFont="1" applyFill="1" applyBorder="1" applyAlignment="1">
      <alignment vertical="center"/>
    </xf>
    <xf numFmtId="164" fontId="6" fillId="3" borderId="31" xfId="0" applyNumberFormat="1" applyFont="1" applyFill="1" applyBorder="1" applyAlignment="1">
      <alignment vertical="center"/>
    </xf>
    <xf numFmtId="0" fontId="5" fillId="5" borderId="32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164" fontId="4" fillId="3" borderId="35" xfId="0" applyNumberFormat="1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vertical="center" wrapText="1"/>
      <protection locked="0"/>
    </xf>
    <xf numFmtId="0" fontId="4" fillId="6" borderId="34" xfId="0" applyFont="1" applyFill="1" applyBorder="1" applyAlignment="1" applyProtection="1">
      <alignment vertical="center" wrapText="1"/>
      <protection locked="0"/>
    </xf>
    <xf numFmtId="0" fontId="4" fillId="3" borderId="27" xfId="0" applyFont="1" applyFill="1" applyBorder="1" applyAlignment="1" applyProtection="1">
      <alignment vertical="center" wrapText="1"/>
      <protection locked="0"/>
    </xf>
    <xf numFmtId="0" fontId="4" fillId="6" borderId="26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164" fontId="6" fillId="3" borderId="2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64" fontId="6" fillId="3" borderId="30" xfId="0" applyNumberFormat="1" applyFont="1" applyFill="1" applyBorder="1" applyAlignment="1" applyProtection="1">
      <alignment vertical="center"/>
      <protection locked="0"/>
    </xf>
    <xf numFmtId="164" fontId="6" fillId="3" borderId="25" xfId="0" applyNumberFormat="1" applyFont="1" applyFill="1" applyBorder="1" applyAlignment="1" applyProtection="1">
      <alignment vertical="center"/>
      <protection locked="0"/>
    </xf>
    <xf numFmtId="164" fontId="6" fillId="3" borderId="27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9" fillId="0" borderId="10" xfId="0" applyFont="1" applyBorder="1" applyAlignment="1" applyProtection="1">
      <alignment horizontal="center" wrapText="1"/>
      <protection locked="0"/>
    </xf>
    <xf numFmtId="0" fontId="9" fillId="0" borderId="11" xfId="0" applyFont="1" applyBorder="1" applyAlignment="1" applyProtection="1">
      <alignment horizontal="center" wrapText="1"/>
      <protection locked="0"/>
    </xf>
    <xf numFmtId="0" fontId="9" fillId="0" borderId="12" xfId="0" applyFont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justify" vertical="center" wrapText="1"/>
    </xf>
    <xf numFmtId="0" fontId="6" fillId="3" borderId="27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4" fillId="3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4" fillId="3" borderId="28" xfId="0" applyFont="1" applyFill="1" applyBorder="1" applyAlignment="1">
      <alignment horizontal="right" vertical="center" wrapText="1"/>
    </xf>
    <xf numFmtId="0" fontId="4" fillId="3" borderId="10" xfId="0" applyFont="1" applyFill="1" applyBorder="1" applyAlignment="1">
      <alignment horizontal="right" vertical="center" wrapText="1"/>
    </xf>
    <xf numFmtId="0" fontId="4" fillId="3" borderId="11" xfId="0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right" vertical="center" wrapText="1"/>
    </xf>
    <xf numFmtId="43" fontId="4" fillId="8" borderId="15" xfId="0" applyNumberFormat="1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1" fillId="3" borderId="30" xfId="0" applyFont="1" applyFill="1" applyBorder="1" applyAlignment="1">
      <alignment horizontal="justify" vertical="center" wrapText="1"/>
    </xf>
    <xf numFmtId="0" fontId="6" fillId="3" borderId="30" xfId="0" applyFont="1" applyFill="1" applyBorder="1" applyAlignment="1">
      <alignment horizontal="justify" vertical="center" wrapText="1"/>
    </xf>
    <xf numFmtId="0" fontId="11" fillId="3" borderId="25" xfId="0" applyFont="1" applyFill="1" applyBorder="1" applyAlignment="1">
      <alignment horizontal="justify" vertical="center" wrapText="1"/>
    </xf>
    <xf numFmtId="0" fontId="6" fillId="3" borderId="25" xfId="0" applyFont="1" applyFill="1" applyBorder="1" applyAlignment="1">
      <alignment horizontal="justify" vertical="center" wrapText="1"/>
    </xf>
    <xf numFmtId="0" fontId="4" fillId="2" borderId="29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4" fillId="6" borderId="25" xfId="0" applyFont="1" applyFill="1" applyBorder="1" applyAlignment="1" applyProtection="1">
      <alignment horizontal="center" vertical="center" wrapText="1"/>
      <protection locked="0"/>
    </xf>
    <xf numFmtId="0" fontId="4" fillId="6" borderId="27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 wrapText="1"/>
    </xf>
    <xf numFmtId="0" fontId="4" fillId="8" borderId="34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protection locked="0"/>
    </xf>
    <xf numFmtId="0" fontId="5" fillId="0" borderId="4" xfId="0" applyFont="1" applyBorder="1" applyAlignment="1"/>
    <xf numFmtId="0" fontId="5" fillId="0" borderId="1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497119</xdr:colOff>
      <xdr:row>3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89FD59-C3AB-F844-2CAB-1DCEDA64A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8619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3"/>
  <sheetViews>
    <sheetView showGridLines="0" tabSelected="1" view="pageBreakPreview" zoomScale="85" zoomScaleNormal="85" zoomScaleSheetLayoutView="85" workbookViewId="0">
      <selection activeCell="B18" sqref="B18:E18"/>
    </sheetView>
  </sheetViews>
  <sheetFormatPr defaultColWidth="14.42578125" defaultRowHeight="15" customHeight="1"/>
  <cols>
    <col min="1" max="1" width="8.5703125" style="36" customWidth="1"/>
    <col min="2" max="2" width="18.5703125" style="36" customWidth="1"/>
    <col min="3" max="4" width="6.85546875" style="36" customWidth="1"/>
    <col min="5" max="5" width="27.5703125" style="36" customWidth="1"/>
    <col min="6" max="6" width="15" style="36" bestFit="1" customWidth="1"/>
    <col min="7" max="7" width="12.7109375" style="36" bestFit="1" customWidth="1"/>
    <col min="8" max="8" width="9.28515625" style="36" bestFit="1" customWidth="1"/>
    <col min="9" max="9" width="19.5703125" style="36" bestFit="1" customWidth="1"/>
    <col min="10" max="10" width="16.140625" style="36" hidden="1" customWidth="1"/>
    <col min="11" max="11" width="8.7109375" style="36" customWidth="1"/>
    <col min="12" max="12" width="18.42578125" style="36" customWidth="1"/>
    <col min="13" max="13" width="16.42578125" style="36" hidden="1" customWidth="1"/>
    <col min="14" max="14" width="28.7109375" style="36" customWidth="1"/>
    <col min="15" max="15" width="15.140625" style="36" customWidth="1"/>
    <col min="16" max="16384" width="14.42578125" style="36"/>
  </cols>
  <sheetData>
    <row r="2" spans="1:14" ht="18.75" customHeight="1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ht="18.75" customHeight="1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ht="15.75" thickBot="1">
      <c r="A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36.75" customHeight="1">
      <c r="A5" s="94" t="s">
        <v>1</v>
      </c>
      <c r="B5" s="95"/>
      <c r="C5" s="98" t="s">
        <v>2</v>
      </c>
      <c r="D5" s="98"/>
      <c r="E5" s="98"/>
      <c r="F5" s="98"/>
      <c r="G5" s="98"/>
      <c r="H5" s="98"/>
      <c r="I5" s="98"/>
      <c r="J5" s="98"/>
      <c r="K5" s="98"/>
      <c r="L5" s="104" t="s">
        <v>3</v>
      </c>
      <c r="M5" s="38"/>
      <c r="N5" s="106" t="s">
        <v>4</v>
      </c>
    </row>
    <row r="6" spans="1:14" ht="18" customHeight="1">
      <c r="A6" s="96"/>
      <c r="B6" s="97"/>
      <c r="C6" s="99"/>
      <c r="D6" s="99"/>
      <c r="E6" s="99"/>
      <c r="F6" s="99"/>
      <c r="G6" s="99"/>
      <c r="H6" s="99"/>
      <c r="I6" s="99"/>
      <c r="J6" s="99"/>
      <c r="K6" s="99"/>
      <c r="L6" s="105"/>
      <c r="M6" s="39"/>
      <c r="N6" s="107"/>
    </row>
    <row r="7" spans="1:14" ht="18" customHeight="1">
      <c r="A7" s="96" t="s">
        <v>5</v>
      </c>
      <c r="B7" s="97"/>
      <c r="C7" s="102"/>
      <c r="D7" s="102"/>
      <c r="E7" s="102"/>
      <c r="F7" s="102"/>
      <c r="G7" s="102"/>
      <c r="H7" s="102"/>
      <c r="I7" s="102"/>
      <c r="J7" s="102"/>
      <c r="K7" s="102"/>
      <c r="L7" s="9" t="s">
        <v>6</v>
      </c>
      <c r="M7" s="39"/>
      <c r="N7" s="40"/>
    </row>
    <row r="8" spans="1:14" ht="18" customHeight="1" thickBot="1">
      <c r="A8" s="100" t="s">
        <v>7</v>
      </c>
      <c r="B8" s="101"/>
      <c r="C8" s="103"/>
      <c r="D8" s="103"/>
      <c r="E8" s="103"/>
      <c r="F8" s="103"/>
      <c r="G8" s="103"/>
      <c r="H8" s="103"/>
      <c r="I8" s="103"/>
      <c r="J8" s="103"/>
      <c r="K8" s="103"/>
      <c r="L8" s="10" t="s">
        <v>8</v>
      </c>
      <c r="M8" s="41"/>
      <c r="N8" s="42"/>
    </row>
    <row r="9" spans="1:14" ht="5.25" customHeight="1" thickBot="1">
      <c r="A9" s="43"/>
      <c r="B9" s="43"/>
      <c r="C9" s="43"/>
      <c r="D9" s="43"/>
      <c r="E9" s="43"/>
      <c r="F9" s="43"/>
      <c r="G9" s="44"/>
      <c r="H9" s="44"/>
      <c r="I9" s="44"/>
      <c r="J9" s="44"/>
      <c r="K9" s="44"/>
      <c r="L9" s="44"/>
      <c r="M9" s="44"/>
      <c r="N9" s="44"/>
    </row>
    <row r="10" spans="1:14" ht="54.75" thickBot="1">
      <c r="A10" s="11" t="s">
        <v>9</v>
      </c>
      <c r="B10" s="59" t="s">
        <v>10</v>
      </c>
      <c r="C10" s="60"/>
      <c r="D10" s="60"/>
      <c r="E10" s="61"/>
      <c r="F10" s="12" t="s">
        <v>11</v>
      </c>
      <c r="G10" s="12" t="s">
        <v>12</v>
      </c>
      <c r="H10" s="12" t="s">
        <v>13</v>
      </c>
      <c r="I10" s="12" t="s">
        <v>14</v>
      </c>
      <c r="J10" s="45"/>
      <c r="K10" s="12" t="s">
        <v>15</v>
      </c>
      <c r="L10" s="12" t="s">
        <v>16</v>
      </c>
      <c r="M10" s="45"/>
      <c r="N10" s="13" t="s">
        <v>17</v>
      </c>
    </row>
    <row r="11" spans="1:14" ht="6" customHeight="1" thickBot="1">
      <c r="A11" s="89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</row>
    <row r="12" spans="1:14" ht="60.75" customHeight="1" thickBot="1">
      <c r="A12" s="14">
        <v>1</v>
      </c>
      <c r="B12" s="62" t="s">
        <v>18</v>
      </c>
      <c r="C12" s="62"/>
      <c r="D12" s="62"/>
      <c r="E12" s="62"/>
      <c r="F12" s="15" t="s">
        <v>19</v>
      </c>
      <c r="G12" s="15" t="s">
        <v>20</v>
      </c>
      <c r="H12" s="16">
        <v>4</v>
      </c>
      <c r="I12" s="1"/>
      <c r="J12" s="1"/>
      <c r="K12" s="2"/>
      <c r="L12" s="17">
        <f>I12*K12</f>
        <v>0</v>
      </c>
      <c r="M12" s="47">
        <f>H12*L12</f>
        <v>0</v>
      </c>
      <c r="N12" s="18">
        <f>I12+L12</f>
        <v>0</v>
      </c>
    </row>
    <row r="13" spans="1:14" ht="5.25" customHeight="1" thickBot="1">
      <c r="A13" s="48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</row>
    <row r="14" spans="1:14" ht="33.75" customHeight="1" thickBot="1">
      <c r="A14" s="80" t="s">
        <v>21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2"/>
      <c r="N14" s="19">
        <f>J12</f>
        <v>0</v>
      </c>
    </row>
    <row r="15" spans="1:14" ht="33.75" customHeight="1" thickBot="1">
      <c r="A15" s="80" t="s">
        <v>22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2"/>
      <c r="N15" s="19">
        <f>+M12</f>
        <v>0</v>
      </c>
    </row>
    <row r="16" spans="1:14" ht="27.75" customHeight="1" thickBot="1">
      <c r="A16" s="80" t="s">
        <v>23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2"/>
      <c r="N16" s="19">
        <f>+N14+N15</f>
        <v>0</v>
      </c>
    </row>
    <row r="17" spans="1:14" ht="4.5" customHeight="1" thickBot="1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4" ht="78">
      <c r="A18" s="20">
        <v>2.1</v>
      </c>
      <c r="B18" s="90" t="s">
        <v>24</v>
      </c>
      <c r="C18" s="91"/>
      <c r="D18" s="91"/>
      <c r="E18" s="91"/>
      <c r="F18" s="24" t="s">
        <v>25</v>
      </c>
      <c r="G18" s="21" t="s">
        <v>26</v>
      </c>
      <c r="H18" s="22">
        <v>1</v>
      </c>
      <c r="I18" s="5"/>
      <c r="J18" s="1"/>
      <c r="K18" s="6"/>
      <c r="L18" s="26">
        <f>I18*K18</f>
        <v>0</v>
      </c>
      <c r="M18" s="49">
        <f t="shared" ref="M18:M19" si="0">H18*L18</f>
        <v>0</v>
      </c>
      <c r="N18" s="31">
        <f t="shared" ref="N18:N19" si="1">I18+L18</f>
        <v>0</v>
      </c>
    </row>
    <row r="19" spans="1:14" ht="78">
      <c r="A19" s="23">
        <v>2.2000000000000002</v>
      </c>
      <c r="B19" s="92" t="s">
        <v>27</v>
      </c>
      <c r="C19" s="93"/>
      <c r="D19" s="93"/>
      <c r="E19" s="93"/>
      <c r="F19" s="24" t="s">
        <v>25</v>
      </c>
      <c r="G19" s="21" t="s">
        <v>26</v>
      </c>
      <c r="H19" s="25">
        <v>1</v>
      </c>
      <c r="I19" s="3"/>
      <c r="J19" s="1"/>
      <c r="K19" s="4"/>
      <c r="L19" s="27">
        <f t="shared" ref="L19" si="2">I19*K19</f>
        <v>0</v>
      </c>
      <c r="M19" s="50">
        <f t="shared" si="0"/>
        <v>0</v>
      </c>
      <c r="N19" s="28">
        <f t="shared" si="1"/>
        <v>0</v>
      </c>
    </row>
    <row r="20" spans="1:14" ht="90.75" thickBot="1">
      <c r="A20" s="32">
        <v>2.2999999999999998</v>
      </c>
      <c r="B20" s="63" t="s">
        <v>28</v>
      </c>
      <c r="C20" s="63"/>
      <c r="D20" s="63"/>
      <c r="E20" s="63"/>
      <c r="F20" s="33" t="s">
        <v>25</v>
      </c>
      <c r="G20" s="33" t="s">
        <v>26</v>
      </c>
      <c r="H20" s="34">
        <v>1</v>
      </c>
      <c r="I20" s="7"/>
      <c r="J20" s="1"/>
      <c r="K20" s="8"/>
      <c r="L20" s="29">
        <f>I20*K20</f>
        <v>0</v>
      </c>
      <c r="M20" s="51">
        <f>H20*L20</f>
        <v>0</v>
      </c>
      <c r="N20" s="30">
        <f>I20+L20</f>
        <v>0</v>
      </c>
    </row>
    <row r="21" spans="1:14" ht="27.75" customHeight="1" thickBot="1">
      <c r="A21" s="83" t="s">
        <v>29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5"/>
      <c r="N21" s="35">
        <v>84745.76</v>
      </c>
    </row>
    <row r="22" spans="1:14" ht="27.75" customHeight="1" thickBot="1">
      <c r="A22" s="80" t="s">
        <v>30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2"/>
      <c r="N22" s="19">
        <v>15254.24</v>
      </c>
    </row>
    <row r="23" spans="1:14" ht="27.75" customHeight="1" thickBot="1">
      <c r="A23" s="83" t="s">
        <v>31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5"/>
      <c r="N23" s="19">
        <f>SUM(N21:N22)</f>
        <v>100000</v>
      </c>
    </row>
    <row r="24" spans="1:14" ht="6.95" customHeigh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1:14" ht="6.95" customHeight="1" thickBot="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</row>
    <row r="26" spans="1:14" ht="69" customHeight="1" thickBot="1">
      <c r="A26" s="74" t="s">
        <v>32</v>
      </c>
      <c r="B26" s="109"/>
      <c r="C26" s="109"/>
      <c r="D26" s="110"/>
      <c r="E26" s="65"/>
      <c r="F26" s="66"/>
      <c r="G26" s="66"/>
      <c r="H26" s="66"/>
      <c r="I26" s="66"/>
      <c r="J26" s="67"/>
      <c r="K26" s="64" t="s">
        <v>33</v>
      </c>
      <c r="L26" s="110"/>
      <c r="M26" s="86">
        <f>SUM(N16+N23)</f>
        <v>100000</v>
      </c>
      <c r="N26" s="87"/>
    </row>
    <row r="27" spans="1:14" ht="6" customHeight="1" thickBot="1">
      <c r="A27" s="52"/>
    </row>
    <row r="28" spans="1:14" ht="15" customHeight="1">
      <c r="A28" s="68"/>
      <c r="B28" s="69"/>
      <c r="C28" s="69"/>
      <c r="D28" s="69"/>
      <c r="E28" s="69"/>
      <c r="F28" s="69"/>
      <c r="G28" s="69"/>
      <c r="H28" s="69"/>
      <c r="I28" s="75"/>
      <c r="J28" s="53"/>
      <c r="K28" s="68"/>
      <c r="L28" s="69"/>
      <c r="M28" s="69"/>
      <c r="N28" s="70"/>
    </row>
    <row r="29" spans="1:14" ht="15" customHeight="1">
      <c r="A29" s="71"/>
      <c r="B29" s="72"/>
      <c r="C29" s="72"/>
      <c r="D29" s="72"/>
      <c r="E29" s="72"/>
      <c r="F29" s="72"/>
      <c r="G29" s="72"/>
      <c r="H29" s="72"/>
      <c r="I29" s="76"/>
      <c r="J29" s="54"/>
      <c r="K29" s="71"/>
      <c r="L29" s="72"/>
      <c r="M29" s="72"/>
      <c r="N29" s="73"/>
    </row>
    <row r="30" spans="1:14" ht="15" customHeight="1">
      <c r="A30" s="71"/>
      <c r="B30" s="72"/>
      <c r="C30" s="72"/>
      <c r="D30" s="72"/>
      <c r="E30" s="72"/>
      <c r="F30" s="72"/>
      <c r="G30" s="72"/>
      <c r="H30" s="72"/>
      <c r="I30" s="76"/>
      <c r="J30" s="54"/>
      <c r="K30" s="71"/>
      <c r="L30" s="72"/>
      <c r="M30" s="72"/>
      <c r="N30" s="73"/>
    </row>
    <row r="31" spans="1:14" ht="14.25" customHeight="1">
      <c r="A31" s="71"/>
      <c r="B31" s="72"/>
      <c r="C31" s="72"/>
      <c r="D31" s="72"/>
      <c r="E31" s="72"/>
      <c r="F31" s="72"/>
      <c r="G31" s="72"/>
      <c r="H31" s="72"/>
      <c r="I31" s="76"/>
      <c r="J31" s="54"/>
      <c r="K31" s="71"/>
      <c r="L31" s="72"/>
      <c r="M31" s="72"/>
      <c r="N31" s="73"/>
    </row>
    <row r="32" spans="1:14" ht="15" customHeight="1" thickBot="1">
      <c r="A32" s="77" t="s">
        <v>34</v>
      </c>
      <c r="B32" s="78"/>
      <c r="C32" s="78"/>
      <c r="D32" s="78"/>
      <c r="E32" s="78"/>
      <c r="F32" s="78"/>
      <c r="G32" s="78"/>
      <c r="H32" s="78"/>
      <c r="I32" s="79"/>
      <c r="J32" s="55"/>
      <c r="K32" s="56" t="s">
        <v>35</v>
      </c>
      <c r="L32" s="57"/>
      <c r="M32" s="57"/>
      <c r="N32" s="58"/>
    </row>
    <row r="33" s="36" customFormat="1" ht="15.75" customHeight="1"/>
  </sheetData>
  <sheetProtection algorithmName="SHA-512" hashValue="EIbiuXndOtAur+SJlklcOUAyI0jfLxQ7WrEnILreK3k+Edin+xjTH9zk8VkBe2R0NDAooLafHMxf8Cnt+0IH+Q==" saltValue="PT8XSIiwMLV+nZoorFgVCQ==" spinCount="100000" sheet="1" formatCells="0" formatColumns="0" formatRows="0"/>
  <mergeCells count="29">
    <mergeCell ref="A2:N3"/>
    <mergeCell ref="A11:N11"/>
    <mergeCell ref="B18:E18"/>
    <mergeCell ref="B19:E19"/>
    <mergeCell ref="A5:B6"/>
    <mergeCell ref="C5:K6"/>
    <mergeCell ref="A7:B7"/>
    <mergeCell ref="A8:B8"/>
    <mergeCell ref="C7:K7"/>
    <mergeCell ref="C8:K8"/>
    <mergeCell ref="L5:L6"/>
    <mergeCell ref="N5:N6"/>
    <mergeCell ref="A14:M14"/>
    <mergeCell ref="A15:M15"/>
    <mergeCell ref="K32:N32"/>
    <mergeCell ref="B10:E10"/>
    <mergeCell ref="B12:E12"/>
    <mergeCell ref="B20:E20"/>
    <mergeCell ref="K26:L26"/>
    <mergeCell ref="E26:J26"/>
    <mergeCell ref="K28:N31"/>
    <mergeCell ref="A26:D26"/>
    <mergeCell ref="A28:I31"/>
    <mergeCell ref="A32:I32"/>
    <mergeCell ref="A16:M16"/>
    <mergeCell ref="A22:M22"/>
    <mergeCell ref="A23:M23"/>
    <mergeCell ref="A21:M21"/>
    <mergeCell ref="M26:N26"/>
  </mergeCells>
  <dataValidations xWindow="812" yWindow="587" count="1">
    <dataValidation type="decimal" allowBlank="1" showInputMessage="1" showErrorMessage="1" prompt="ALERTA - EN ESTA CELDA SOLO ES PERMITIDO DÍGITOS NUMÉRICOS" sqref="I12:K12 I18:K20" xr:uid="{00000000-0002-0000-0000-000000000000}">
      <formula1>0</formula1>
      <formula2>9999999.99</formula2>
    </dataValidation>
  </dataValidations>
  <printOptions horizontalCentered="1"/>
  <pageMargins left="0.2" right="0.2" top="0.1" bottom="0.1" header="0" footer="0"/>
  <pageSetup scale="66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6F4455-11F5-48A6-9949-5A7B423CCF7C}"/>
</file>

<file path=customXml/itemProps2.xml><?xml version="1.0" encoding="utf-8"?>
<ds:datastoreItem xmlns:ds="http://schemas.openxmlformats.org/officeDocument/2006/customXml" ds:itemID="{B3EB9C66-F6CE-4B07-B86E-3499E916B6B4}"/>
</file>

<file path=customXml/itemProps3.xml><?xml version="1.0" encoding="utf-8"?>
<ds:datastoreItem xmlns:ds="http://schemas.openxmlformats.org/officeDocument/2006/customXml" ds:itemID="{4471B28C-DBDE-4541-8AEC-37A044368E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Reyes Guzman</dc:creator>
  <cp:keywords/>
  <dc:description/>
  <cp:lastModifiedBy/>
  <cp:revision/>
  <dcterms:created xsi:type="dcterms:W3CDTF">2022-01-26T17:17:44Z</dcterms:created>
  <dcterms:modified xsi:type="dcterms:W3CDTF">2025-05-19T16:22:48Z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